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GM-2017_p17.03.2018\===Dovezi\II.2.1ab-granturi\"/>
    </mc:Choice>
  </mc:AlternateContent>
  <bookViews>
    <workbookView xWindow="0" yWindow="0" windowWidth="20490" windowHeight="7755" activeTab="4"/>
  </bookViews>
  <sheets>
    <sheet name="137070" sheetId="1" r:id="rId1"/>
    <sheet name="77265" sheetId="2" r:id="rId2"/>
    <sheet name="50783" sheetId="3" r:id="rId3"/>
    <sheet name="13798" sheetId="4" r:id="rId4"/>
    <sheet name="6998" sheetId="5" r:id="rId5"/>
  </sheets>
  <definedNames>
    <definedName name="_xlnm.Print_Area" localSheetId="0">'137070'!$A$1:$J$30</definedName>
    <definedName name="_xlnm.Print_Area" localSheetId="1">'77265'!$A$1:$J$21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  <c r="F18" i="2"/>
  <c r="G15" i="2" s="1"/>
  <c r="E16" i="3"/>
  <c r="G13" i="3" s="1"/>
  <c r="D18" i="5"/>
  <c r="G11" i="4"/>
  <c r="C13" i="4"/>
  <c r="D16" i="3"/>
  <c r="A13" i="4" l="1"/>
  <c r="A16" i="3"/>
  <c r="D18" i="2"/>
  <c r="C18" i="2"/>
  <c r="B18" i="2"/>
  <c r="C27" i="1"/>
  <c r="J7" i="4" l="1"/>
  <c r="I5" i="4" l="1"/>
  <c r="I6" i="4"/>
  <c r="I7" i="4"/>
  <c r="I4" i="4" l="1"/>
  <c r="K9" i="3"/>
  <c r="E9" i="3"/>
  <c r="J5" i="3"/>
  <c r="J6" i="3"/>
  <c r="J7" i="3"/>
  <c r="J8" i="3"/>
  <c r="J9" i="3"/>
  <c r="J10" i="3"/>
  <c r="J11" i="3" l="1"/>
  <c r="J4" i="3" l="1"/>
  <c r="I11" i="3"/>
  <c r="H11" i="3"/>
  <c r="G11" i="3"/>
  <c r="J23" i="1" l="1"/>
  <c r="I23" i="1"/>
  <c r="H23" i="1"/>
  <c r="G7" i="5" l="1"/>
  <c r="G5" i="5"/>
  <c r="D23" i="1"/>
  <c r="C23" i="1"/>
  <c r="E4" i="1"/>
  <c r="E5" i="1"/>
  <c r="E8" i="5"/>
  <c r="G8" i="5" s="1"/>
  <c r="E9" i="5"/>
  <c r="G9" i="5" s="1"/>
  <c r="E10" i="5"/>
  <c r="G10" i="5" s="1"/>
  <c r="E5" i="5"/>
  <c r="D14" i="5"/>
  <c r="C14" i="5"/>
  <c r="E13" i="5"/>
  <c r="G13" i="5" s="1"/>
  <c r="C18" i="5" s="1"/>
  <c r="E12" i="5"/>
  <c r="G12" i="5" s="1"/>
  <c r="B18" i="5" s="1"/>
  <c r="E11" i="5"/>
  <c r="G11" i="5" s="1"/>
  <c r="A18" i="5" s="1"/>
  <c r="E7" i="5"/>
  <c r="E6" i="5"/>
  <c r="G6" i="5" s="1"/>
  <c r="E4" i="5"/>
  <c r="G4" i="5" s="1"/>
  <c r="H9" i="4"/>
  <c r="G9" i="4"/>
  <c r="D9" i="4"/>
  <c r="C9" i="4"/>
  <c r="E8" i="4"/>
  <c r="E7" i="4"/>
  <c r="E6" i="4"/>
  <c r="E5" i="4"/>
  <c r="E4" i="4"/>
  <c r="E12" i="2"/>
  <c r="E10" i="3"/>
  <c r="D11" i="3"/>
  <c r="C11" i="3"/>
  <c r="E8" i="3"/>
  <c r="E7" i="3"/>
  <c r="E6" i="3"/>
  <c r="E5" i="3"/>
  <c r="E4" i="3"/>
  <c r="I13" i="2"/>
  <c r="H13" i="2"/>
  <c r="G13" i="2"/>
  <c r="D13" i="2"/>
  <c r="C13" i="2"/>
  <c r="E4" i="2"/>
  <c r="E11" i="2"/>
  <c r="E10" i="2"/>
  <c r="E9" i="2"/>
  <c r="E8" i="2"/>
  <c r="E7" i="2"/>
  <c r="E6" i="2"/>
  <c r="E5" i="2"/>
  <c r="E13" i="2" l="1"/>
  <c r="G14" i="5"/>
  <c r="E14" i="5"/>
  <c r="E9" i="4"/>
  <c r="E11" i="3"/>
  <c r="G20" i="1" l="1"/>
  <c r="G19" i="1"/>
  <c r="G18" i="1"/>
  <c r="G17" i="1"/>
  <c r="G15" i="1"/>
  <c r="G13" i="1"/>
  <c r="G11" i="1"/>
  <c r="G10" i="1"/>
  <c r="G8" i="1"/>
  <c r="G23" i="1" l="1"/>
  <c r="A27" i="1"/>
  <c r="D27" i="1" s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6" i="1"/>
  <c r="E23" i="1" l="1"/>
</calcChain>
</file>

<file path=xl/comments1.xml><?xml version="1.0" encoding="utf-8"?>
<comments xmlns="http://schemas.openxmlformats.org/spreadsheetml/2006/main">
  <authors>
    <author>SZEKELY EUGEN</author>
  </authors>
  <commentList>
    <comment ref="K9" authorId="0" shapeId="0">
      <text>
        <r>
          <rPr>
            <b/>
            <sz val="9"/>
            <color indexed="81"/>
            <rFont val="Tahoma"/>
            <family val="2"/>
            <charset val="238"/>
          </rPr>
          <t>valoarea trebuie identificata cu defalcare pe parteneri si scazuta din celulele G7, H7 si I7.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SZEKELY EUGEN</author>
  </authors>
  <commentList>
    <comment ref="J7" authorId="0" shapeId="0">
      <text>
        <r>
          <rPr>
            <b/>
            <sz val="9"/>
            <color indexed="81"/>
            <rFont val="Tahoma"/>
            <family val="2"/>
            <charset val="238"/>
          </rPr>
          <t>valoarea trebuie identificata cu defalcare pe parteneri si scazuta din celulele G5 si H5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<sst xmlns="http://schemas.openxmlformats.org/spreadsheetml/2006/main" count="129" uniqueCount="58">
  <si>
    <t>CR.1</t>
  </si>
  <si>
    <t>CR.2</t>
  </si>
  <si>
    <t>CR.4</t>
  </si>
  <si>
    <t>CR.7</t>
  </si>
  <si>
    <t>CR.9</t>
  </si>
  <si>
    <t>CR.11</t>
  </si>
  <si>
    <t>FSE</t>
  </si>
  <si>
    <t>BS</t>
  </si>
  <si>
    <t>TOTAL</t>
  </si>
  <si>
    <t>CR.3 la CP.1</t>
  </si>
  <si>
    <t>CR.5 la CP.2</t>
  </si>
  <si>
    <t>CR.6 la CP.3</t>
  </si>
  <si>
    <t>CR.8 la CP.4</t>
  </si>
  <si>
    <t>CR.10 la CP.5</t>
  </si>
  <si>
    <t>CR.12 la CP.6</t>
  </si>
  <si>
    <t>CR.13 la CP.7</t>
  </si>
  <si>
    <t>CR.14 la CP.8</t>
  </si>
  <si>
    <t>CR.15 la CLP.1</t>
  </si>
  <si>
    <t>TOTAL
RAMBURSAT</t>
  </si>
  <si>
    <t>din care:</t>
  </si>
  <si>
    <t>UPT</t>
  </si>
  <si>
    <t>P1-UPB</t>
  </si>
  <si>
    <t>P2-UTBv</t>
  </si>
  <si>
    <t>P3-UTCN</t>
  </si>
  <si>
    <t>CR.16_finala</t>
  </si>
  <si>
    <t>CR.17_suplim.</t>
  </si>
  <si>
    <t>DATA
INCASARE</t>
  </si>
  <si>
    <t>CR.3</t>
  </si>
  <si>
    <t>CR.5</t>
  </si>
  <si>
    <t>CR.6</t>
  </si>
  <si>
    <t>TVA</t>
  </si>
  <si>
    <t>PREFIN.</t>
  </si>
  <si>
    <t>23/02/2012 ; 10/04/2012</t>
  </si>
  <si>
    <t>22/02/2013 ; 23/01/2013</t>
  </si>
  <si>
    <t>10/05/2012 ; 17/01/2012</t>
  </si>
  <si>
    <t>21/03/2012 ; 08/05/2012</t>
  </si>
  <si>
    <t>07/04/2014 ; 11/04/2014</t>
  </si>
  <si>
    <t>15/09/2010 ; 07/09/2010</t>
  </si>
  <si>
    <t>P1-UVT</t>
  </si>
  <si>
    <t>TOTAL SUME 
INCASATE
RAMBURSAT</t>
  </si>
  <si>
    <t>P1-UOr.</t>
  </si>
  <si>
    <t>P2-UPit.</t>
  </si>
  <si>
    <t>P2-UCv.</t>
  </si>
  <si>
    <t>???</t>
  </si>
  <si>
    <t>Total</t>
  </si>
  <si>
    <t>POSDRU 137070</t>
  </si>
  <si>
    <t>POSDRU 77265</t>
  </si>
  <si>
    <t>POSDRU 50783</t>
  </si>
  <si>
    <t>POSDRU 13798</t>
  </si>
  <si>
    <t>POSDRU 13, ID6998</t>
  </si>
  <si>
    <t>din 
care:</t>
  </si>
  <si>
    <t>Data: 25.05.2017</t>
  </si>
  <si>
    <t>ec. Eugen Doru Szekely</t>
  </si>
  <si>
    <t>Sume efectiv încasate de UPT / POSDRU 77265</t>
  </si>
  <si>
    <t>Sume efectiv încasate de UPT / POSDRU 137070</t>
  </si>
  <si>
    <t>Sume efectiv încasate de UPT / POSDRU 50783</t>
  </si>
  <si>
    <t>Sume efectiv încasate de UPT / POSDRU 13798</t>
  </si>
  <si>
    <t>Sume efectiv încasate de UPT / POSDRU 13, ID6998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</si>
</sst>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B050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A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0" fontId="1" fillId="0" borderId="0" xfId="0" applyFont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164" fontId="0" fillId="0" borderId="0" xfId="0" applyNumberFormat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4" fontId="1" fillId="0" borderId="0" xfId="0" applyNumberFormat="1" applyFont="1" applyAlignment="1">
      <alignment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3" fillId="6" borderId="0" xfId="0" applyNumberFormat="1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" fontId="0" fillId="4" borderId="1" xfId="0" applyNumberForma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164" fontId="0" fillId="3" borderId="1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4" fontId="0" fillId="5" borderId="1" xfId="0" applyNumberFormat="1" applyFill="1" applyBorder="1" applyAlignment="1">
      <alignment horizontal="right" vertical="center"/>
    </xf>
    <xf numFmtId="4" fontId="0" fillId="3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0" fillId="3" borderId="1" xfId="0" applyNumberForma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7" fillId="0" borderId="2" xfId="0" applyNumberFormat="1" applyFont="1" applyBorder="1" applyAlignment="1">
      <alignment vertical="center"/>
    </xf>
    <xf numFmtId="0" fontId="0" fillId="0" borderId="1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4" fontId="0" fillId="0" borderId="0" xfId="0" applyNumberFormat="1" applyBorder="1" applyAlignment="1">
      <alignment vertical="center"/>
    </xf>
    <xf numFmtId="0" fontId="7" fillId="0" borderId="0" xfId="0" applyFont="1" applyAlignment="1">
      <alignment vertical="center"/>
    </xf>
    <xf numFmtId="4" fontId="0" fillId="4" borderId="1" xfId="0" applyNumberFormat="1" applyFill="1" applyBorder="1" applyAlignment="1">
      <alignment horizontal="right" vertical="center"/>
    </xf>
    <xf numFmtId="4" fontId="6" fillId="6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view="pageBreakPreview" zoomScale="84" zoomScaleNormal="100" zoomScaleSheetLayoutView="84" workbookViewId="0">
      <selection activeCell="J25" sqref="J25"/>
    </sheetView>
  </sheetViews>
  <sheetFormatPr defaultRowHeight="15" x14ac:dyDescent="0.25"/>
  <cols>
    <col min="1" max="1" width="14.42578125" style="1" customWidth="1"/>
    <col min="2" max="2" width="14" style="9" customWidth="1"/>
    <col min="3" max="3" width="14.28515625" style="3" customWidth="1"/>
    <col min="4" max="4" width="13.5703125" style="3" customWidth="1"/>
    <col min="5" max="5" width="15.42578125" style="3" customWidth="1"/>
    <col min="6" max="6" width="5.140625" style="1" customWidth="1"/>
    <col min="7" max="7" width="13.5703125" style="15" customWidth="1"/>
    <col min="8" max="8" width="12.85546875" style="15" customWidth="1"/>
    <col min="9" max="9" width="14" style="15" customWidth="1"/>
    <col min="10" max="10" width="13.85546875" style="15" customWidth="1"/>
    <col min="11" max="11" width="9.140625" style="1"/>
    <col min="12" max="14" width="11.7109375" style="1" bestFit="1" customWidth="1"/>
    <col min="15" max="15" width="12.28515625" style="1" customWidth="1"/>
    <col min="16" max="16384" width="9.140625" style="1"/>
  </cols>
  <sheetData>
    <row r="1" spans="1:10" ht="15.75" x14ac:dyDescent="0.25">
      <c r="A1" s="41" t="s">
        <v>45</v>
      </c>
      <c r="B1" s="41"/>
    </row>
    <row r="3" spans="1:10" s="2" customFormat="1" ht="30" customHeight="1" x14ac:dyDescent="0.25">
      <c r="A3" s="12"/>
      <c r="B3" s="13" t="s">
        <v>26</v>
      </c>
      <c r="C3" s="14" t="s">
        <v>6</v>
      </c>
      <c r="D3" s="14" t="s">
        <v>7</v>
      </c>
      <c r="E3" s="10" t="s">
        <v>18</v>
      </c>
      <c r="F3" s="23" t="s">
        <v>50</v>
      </c>
      <c r="G3" s="17" t="s">
        <v>20</v>
      </c>
      <c r="H3" s="5" t="s">
        <v>21</v>
      </c>
      <c r="I3" s="5" t="s">
        <v>22</v>
      </c>
      <c r="J3" s="5" t="s">
        <v>23</v>
      </c>
    </row>
    <row r="4" spans="1:10" x14ac:dyDescent="0.25">
      <c r="A4" s="36" t="s">
        <v>31</v>
      </c>
      <c r="B4" s="27">
        <v>41858</v>
      </c>
      <c r="C4" s="28">
        <v>644444.85</v>
      </c>
      <c r="D4" s="28"/>
      <c r="E4" s="29">
        <f t="shared" ref="E4:E5" si="0">C4+D4</f>
        <v>644444.85</v>
      </c>
      <c r="F4" s="26"/>
      <c r="G4" s="30">
        <v>425943.35</v>
      </c>
      <c r="H4" s="31">
        <v>60186.8</v>
      </c>
      <c r="I4" s="31">
        <v>85936.45</v>
      </c>
      <c r="J4" s="31">
        <v>72378.25</v>
      </c>
    </row>
    <row r="5" spans="1:10" x14ac:dyDescent="0.25">
      <c r="A5" s="36" t="s">
        <v>31</v>
      </c>
      <c r="B5" s="27">
        <v>42054</v>
      </c>
      <c r="C5" s="28">
        <v>644444.85</v>
      </c>
      <c r="D5" s="28"/>
      <c r="E5" s="29">
        <f t="shared" si="0"/>
        <v>644444.85</v>
      </c>
      <c r="F5" s="26"/>
      <c r="G5" s="30">
        <v>425230.55</v>
      </c>
      <c r="H5" s="31">
        <v>60424.4</v>
      </c>
      <c r="I5" s="31">
        <v>86174.05</v>
      </c>
      <c r="J5" s="31">
        <v>72615.850000000006</v>
      </c>
    </row>
    <row r="6" spans="1:10" x14ac:dyDescent="0.25">
      <c r="A6" s="36" t="s">
        <v>0</v>
      </c>
      <c r="B6" s="27">
        <v>41872</v>
      </c>
      <c r="C6" s="28">
        <v>340944.43</v>
      </c>
      <c r="D6" s="28">
        <v>60166.66</v>
      </c>
      <c r="E6" s="29">
        <f>C6+D6</f>
        <v>401111.08999999997</v>
      </c>
      <c r="F6" s="26"/>
      <c r="G6" s="30">
        <v>147967.53</v>
      </c>
      <c r="H6" s="31">
        <v>237.9</v>
      </c>
      <c r="I6" s="31">
        <v>208805.65999999997</v>
      </c>
      <c r="J6" s="31">
        <v>44100</v>
      </c>
    </row>
    <row r="7" spans="1:10" x14ac:dyDescent="0.25">
      <c r="A7" s="36" t="s">
        <v>1</v>
      </c>
      <c r="B7" s="27">
        <v>42002</v>
      </c>
      <c r="C7" s="28">
        <v>540630.32999999996</v>
      </c>
      <c r="D7" s="28">
        <v>125549.22</v>
      </c>
      <c r="E7" s="29">
        <f t="shared" ref="E7:E22" si="1">C7+D7</f>
        <v>666179.54999999993</v>
      </c>
      <c r="F7" s="26"/>
      <c r="G7" s="30">
        <v>321029.55</v>
      </c>
      <c r="H7" s="31">
        <v>112320</v>
      </c>
      <c r="I7" s="31">
        <v>127530</v>
      </c>
      <c r="J7" s="31">
        <v>105300</v>
      </c>
    </row>
    <row r="8" spans="1:10" x14ac:dyDescent="0.25">
      <c r="A8" s="36" t="s">
        <v>9</v>
      </c>
      <c r="B8" s="27">
        <v>41967</v>
      </c>
      <c r="C8" s="28">
        <v>640529.49</v>
      </c>
      <c r="D8" s="28">
        <v>113034.61</v>
      </c>
      <c r="E8" s="29">
        <f t="shared" si="1"/>
        <v>753564.1</v>
      </c>
      <c r="F8" s="26"/>
      <c r="G8" s="32">
        <f>C8+D8</f>
        <v>753564.1</v>
      </c>
      <c r="H8" s="28">
        <v>0</v>
      </c>
      <c r="I8" s="28">
        <v>0</v>
      </c>
      <c r="J8" s="28">
        <v>0</v>
      </c>
    </row>
    <row r="9" spans="1:10" x14ac:dyDescent="0.25">
      <c r="A9" s="36" t="s">
        <v>2</v>
      </c>
      <c r="B9" s="27">
        <v>42184</v>
      </c>
      <c r="C9" s="28">
        <v>145463.4</v>
      </c>
      <c r="D9" s="28">
        <v>33780.6</v>
      </c>
      <c r="E9" s="29">
        <f t="shared" si="1"/>
        <v>179244</v>
      </c>
      <c r="F9" s="26"/>
      <c r="G9" s="32">
        <v>0</v>
      </c>
      <c r="H9" s="28">
        <v>0</v>
      </c>
      <c r="I9" s="28">
        <v>0</v>
      </c>
      <c r="J9" s="28">
        <v>179244</v>
      </c>
    </row>
    <row r="10" spans="1:10" x14ac:dyDescent="0.25">
      <c r="A10" s="36" t="s">
        <v>10</v>
      </c>
      <c r="B10" s="27">
        <v>42093</v>
      </c>
      <c r="C10" s="28">
        <v>413393.19</v>
      </c>
      <c r="D10" s="28">
        <v>72951.740000000005</v>
      </c>
      <c r="E10" s="29">
        <f t="shared" si="1"/>
        <v>486344.93</v>
      </c>
      <c r="F10" s="26"/>
      <c r="G10" s="32">
        <f>C10+D10</f>
        <v>486344.93</v>
      </c>
      <c r="H10" s="28">
        <v>0</v>
      </c>
      <c r="I10" s="28">
        <v>0</v>
      </c>
      <c r="J10" s="28">
        <v>0</v>
      </c>
    </row>
    <row r="11" spans="1:10" x14ac:dyDescent="0.25">
      <c r="A11" s="36" t="s">
        <v>11</v>
      </c>
      <c r="B11" s="27">
        <v>42124</v>
      </c>
      <c r="C11" s="28">
        <v>352199.06</v>
      </c>
      <c r="D11" s="28">
        <v>62152.777999999998</v>
      </c>
      <c r="E11" s="29">
        <f t="shared" si="1"/>
        <v>414351.83799999999</v>
      </c>
      <c r="F11" s="26"/>
      <c r="G11" s="32">
        <f>C11+D11</f>
        <v>414351.83799999999</v>
      </c>
      <c r="H11" s="28">
        <v>0</v>
      </c>
      <c r="I11" s="28">
        <v>0</v>
      </c>
      <c r="J11" s="28">
        <v>0</v>
      </c>
    </row>
    <row r="12" spans="1:10" x14ac:dyDescent="0.25">
      <c r="A12" s="36" t="s">
        <v>3</v>
      </c>
      <c r="B12" s="27">
        <v>42314</v>
      </c>
      <c r="C12" s="28">
        <v>536309.52</v>
      </c>
      <c r="D12" s="28">
        <v>124545.81</v>
      </c>
      <c r="E12" s="29">
        <f t="shared" si="1"/>
        <v>660855.33000000007</v>
      </c>
      <c r="F12" s="26"/>
      <c r="G12" s="32">
        <v>221388.51</v>
      </c>
      <c r="H12" s="28">
        <v>2420.34</v>
      </c>
      <c r="I12" s="28">
        <v>417390.48</v>
      </c>
      <c r="J12" s="28">
        <v>19656</v>
      </c>
    </row>
    <row r="13" spans="1:10" x14ac:dyDescent="0.25">
      <c r="A13" s="36" t="s">
        <v>12</v>
      </c>
      <c r="B13" s="27">
        <v>42269</v>
      </c>
      <c r="C13" s="28">
        <v>121669.71</v>
      </c>
      <c r="D13" s="28">
        <v>21471.13</v>
      </c>
      <c r="E13" s="29">
        <f t="shared" si="1"/>
        <v>143140.84</v>
      </c>
      <c r="F13" s="26"/>
      <c r="G13" s="32">
        <f>C13+D13</f>
        <v>143140.84</v>
      </c>
      <c r="H13" s="28">
        <v>0</v>
      </c>
      <c r="I13" s="28">
        <v>0</v>
      </c>
      <c r="J13" s="28">
        <v>0</v>
      </c>
    </row>
    <row r="14" spans="1:10" x14ac:dyDescent="0.25">
      <c r="A14" s="36" t="s">
        <v>4</v>
      </c>
      <c r="B14" s="27">
        <v>42406</v>
      </c>
      <c r="C14" s="28">
        <v>483961.46</v>
      </c>
      <c r="D14" s="28">
        <v>112389.15</v>
      </c>
      <c r="E14" s="29">
        <f t="shared" si="1"/>
        <v>596350.61</v>
      </c>
      <c r="F14" s="26"/>
      <c r="G14" s="32">
        <v>183420.84</v>
      </c>
      <c r="H14" s="28">
        <v>292333.96999999997</v>
      </c>
      <c r="I14" s="28">
        <v>120595.8</v>
      </c>
      <c r="J14" s="28">
        <v>0</v>
      </c>
    </row>
    <row r="15" spans="1:10" x14ac:dyDescent="0.25">
      <c r="A15" s="36" t="s">
        <v>13</v>
      </c>
      <c r="B15" s="27">
        <v>42318</v>
      </c>
      <c r="C15" s="28">
        <v>448852.64</v>
      </c>
      <c r="D15" s="28">
        <v>79209.289999999994</v>
      </c>
      <c r="E15" s="29">
        <f t="shared" si="1"/>
        <v>528061.93000000005</v>
      </c>
      <c r="F15" s="26"/>
      <c r="G15" s="32">
        <f>C15+D15</f>
        <v>528061.93000000005</v>
      </c>
      <c r="H15" s="28">
        <v>0</v>
      </c>
      <c r="I15" s="28">
        <v>0</v>
      </c>
      <c r="J15" s="28">
        <v>0</v>
      </c>
    </row>
    <row r="16" spans="1:10" x14ac:dyDescent="0.25">
      <c r="A16" s="36" t="s">
        <v>5</v>
      </c>
      <c r="B16" s="27">
        <v>42485</v>
      </c>
      <c r="C16" s="28"/>
      <c r="D16" s="28">
        <v>80586.899999999994</v>
      </c>
      <c r="E16" s="29">
        <f t="shared" si="1"/>
        <v>80586.899999999994</v>
      </c>
      <c r="F16" s="26"/>
      <c r="G16" s="32">
        <v>0</v>
      </c>
      <c r="H16" s="28">
        <v>23934.79</v>
      </c>
      <c r="I16" s="28">
        <v>0</v>
      </c>
      <c r="J16" s="28">
        <v>56652.11</v>
      </c>
    </row>
    <row r="17" spans="1:10" x14ac:dyDescent="0.25">
      <c r="A17" s="36" t="s">
        <v>14</v>
      </c>
      <c r="B17" s="27">
        <v>42359</v>
      </c>
      <c r="C17" s="28">
        <v>107279.57</v>
      </c>
      <c r="D17" s="28">
        <v>18931.689999999999</v>
      </c>
      <c r="E17" s="29">
        <f t="shared" si="1"/>
        <v>126211.26000000001</v>
      </c>
      <c r="F17" s="26"/>
      <c r="G17" s="32">
        <f>C17+D17</f>
        <v>126211.26000000001</v>
      </c>
      <c r="H17" s="28">
        <v>0</v>
      </c>
      <c r="I17" s="28">
        <v>0</v>
      </c>
      <c r="J17" s="28">
        <v>0</v>
      </c>
    </row>
    <row r="18" spans="1:10" x14ac:dyDescent="0.25">
      <c r="A18" s="36" t="s">
        <v>15</v>
      </c>
      <c r="B18" s="27">
        <v>42366</v>
      </c>
      <c r="C18" s="28">
        <v>627582.19999999995</v>
      </c>
      <c r="D18" s="28">
        <v>110749.8</v>
      </c>
      <c r="E18" s="29">
        <f t="shared" si="1"/>
        <v>738332</v>
      </c>
      <c r="F18" s="26"/>
      <c r="G18" s="32">
        <f>C18+D18</f>
        <v>738332</v>
      </c>
      <c r="H18" s="28">
        <v>0</v>
      </c>
      <c r="I18" s="28">
        <v>0</v>
      </c>
      <c r="J18" s="28">
        <v>0</v>
      </c>
    </row>
    <row r="19" spans="1:10" x14ac:dyDescent="0.25">
      <c r="A19" s="36" t="s">
        <v>16</v>
      </c>
      <c r="B19" s="27">
        <v>42367</v>
      </c>
      <c r="C19" s="28">
        <v>869155.53</v>
      </c>
      <c r="D19" s="28">
        <v>153380.39000000001</v>
      </c>
      <c r="E19" s="29">
        <f t="shared" si="1"/>
        <v>1022535.92</v>
      </c>
      <c r="F19" s="26"/>
      <c r="G19" s="32">
        <f>C19+D19</f>
        <v>1022535.92</v>
      </c>
      <c r="H19" s="28">
        <v>0</v>
      </c>
      <c r="I19" s="28">
        <v>0</v>
      </c>
      <c r="J19" s="28">
        <v>0</v>
      </c>
    </row>
    <row r="20" spans="1:10" x14ac:dyDescent="0.25">
      <c r="A20" s="36" t="s">
        <v>17</v>
      </c>
      <c r="B20" s="27">
        <v>42360</v>
      </c>
      <c r="C20" s="28">
        <v>233328.78</v>
      </c>
      <c r="D20" s="28">
        <v>41175.67</v>
      </c>
      <c r="E20" s="29">
        <f t="shared" si="1"/>
        <v>274504.45</v>
      </c>
      <c r="F20" s="26"/>
      <c r="G20" s="32">
        <f>C20+D20</f>
        <v>274504.45</v>
      </c>
      <c r="H20" s="28">
        <v>0</v>
      </c>
      <c r="I20" s="28">
        <v>0</v>
      </c>
      <c r="J20" s="28">
        <v>0</v>
      </c>
    </row>
    <row r="21" spans="1:10" x14ac:dyDescent="0.25">
      <c r="A21" s="36" t="s">
        <v>24</v>
      </c>
      <c r="B21" s="27">
        <v>42534</v>
      </c>
      <c r="C21" s="28">
        <v>1794013.8</v>
      </c>
      <c r="D21" s="28">
        <v>316590.67</v>
      </c>
      <c r="E21" s="29">
        <f t="shared" si="1"/>
        <v>2110604.4700000002</v>
      </c>
      <c r="F21" s="26"/>
      <c r="G21" s="32">
        <v>978995.01</v>
      </c>
      <c r="H21" s="28">
        <v>224621.34</v>
      </c>
      <c r="I21" s="28">
        <v>329574.69</v>
      </c>
      <c r="J21" s="28">
        <v>577413.43000000005</v>
      </c>
    </row>
    <row r="22" spans="1:10" x14ac:dyDescent="0.25">
      <c r="A22" s="36" t="s">
        <v>25</v>
      </c>
      <c r="B22" s="27">
        <v>42607</v>
      </c>
      <c r="C22" s="28">
        <v>55855.49</v>
      </c>
      <c r="D22" s="28">
        <v>9856.85</v>
      </c>
      <c r="E22" s="29">
        <f t="shared" si="1"/>
        <v>65712.34</v>
      </c>
      <c r="F22" s="26"/>
      <c r="G22" s="32">
        <v>2243.2199999999998</v>
      </c>
      <c r="H22" s="28">
        <v>43565.9</v>
      </c>
      <c r="I22" s="28">
        <v>0</v>
      </c>
      <c r="J22" s="28">
        <v>19903.22</v>
      </c>
    </row>
    <row r="23" spans="1:10" s="4" customFormat="1" x14ac:dyDescent="0.25">
      <c r="A23" s="34" t="s">
        <v>8</v>
      </c>
      <c r="B23" s="34"/>
      <c r="C23" s="6">
        <f>SUM(C4:C22)</f>
        <v>9000058.3000000007</v>
      </c>
      <c r="D23" s="6">
        <f>SUM(D4:D22)</f>
        <v>1536522.9580000001</v>
      </c>
      <c r="E23" s="11">
        <f>SUM(E4:E22)</f>
        <v>10536581.258000001</v>
      </c>
      <c r="F23" s="6"/>
      <c r="G23" s="8">
        <f>SUM(G4:G22)</f>
        <v>7193265.8279999997</v>
      </c>
      <c r="H23" s="6">
        <f>SUM(H4:H22)</f>
        <v>820045.44</v>
      </c>
      <c r="I23" s="6">
        <f>SUM(I4:I22)</f>
        <v>1376007.13</v>
      </c>
      <c r="J23" s="6">
        <f>SUM(J4:J22)</f>
        <v>1147262.8600000001</v>
      </c>
    </row>
    <row r="25" spans="1:10" x14ac:dyDescent="0.25">
      <c r="A25" s="35" t="s">
        <v>54</v>
      </c>
      <c r="B25" s="35"/>
      <c r="C25" s="35"/>
      <c r="D25" s="35"/>
    </row>
    <row r="26" spans="1:10" x14ac:dyDescent="0.25">
      <c r="A26" s="21">
        <v>2014</v>
      </c>
      <c r="B26" s="21">
        <v>2015</v>
      </c>
      <c r="C26" s="21">
        <v>2016</v>
      </c>
      <c r="D26" s="21" t="s">
        <v>44</v>
      </c>
      <c r="E26" s="1"/>
      <c r="G26" s="1"/>
      <c r="H26" s="1"/>
      <c r="I26" s="1"/>
    </row>
    <row r="27" spans="1:10" x14ac:dyDescent="0.25">
      <c r="A27" s="22">
        <f>G4+G6+G7+G8</f>
        <v>1648504.5299999998</v>
      </c>
      <c r="B27" s="22">
        <f>G5+G10+G11+G12+G13+G15+G17+G18+G19+G20</f>
        <v>4380102.2280000001</v>
      </c>
      <c r="C27" s="22">
        <f>G14+G21+G22</f>
        <v>1164659.07</v>
      </c>
      <c r="D27" s="22">
        <f>SUM(A27:C27)</f>
        <v>7193265.8279999997</v>
      </c>
      <c r="E27" s="1"/>
      <c r="F27" s="15" t="s">
        <v>51</v>
      </c>
      <c r="G27" s="1"/>
      <c r="H27" s="15" t="s">
        <v>52</v>
      </c>
    </row>
    <row r="28" spans="1:10" x14ac:dyDescent="0.25">
      <c r="B28" s="1"/>
      <c r="C28" s="1"/>
      <c r="D28" s="1"/>
      <c r="E28" s="1"/>
      <c r="G28" s="1"/>
      <c r="H28" s="1"/>
      <c r="I28" s="1"/>
      <c r="J28" s="1"/>
    </row>
    <row r="29" spans="1:10" x14ac:dyDescent="0.25">
      <c r="B29" s="1"/>
      <c r="C29" s="1"/>
      <c r="D29" s="1"/>
      <c r="E29" s="1"/>
      <c r="G29" s="1"/>
      <c r="H29" s="1"/>
      <c r="I29" s="1"/>
      <c r="J29" s="1"/>
    </row>
  </sheetData>
  <mergeCells count="2">
    <mergeCell ref="A23:B23"/>
    <mergeCell ref="A1:B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view="pageBreakPreview" zoomScaleNormal="100" zoomScaleSheetLayoutView="100" workbookViewId="0"/>
  </sheetViews>
  <sheetFormatPr defaultRowHeight="15" x14ac:dyDescent="0.25"/>
  <cols>
    <col min="1" max="1" width="14.42578125" style="1" customWidth="1"/>
    <col min="2" max="2" width="23.85546875" style="9" customWidth="1"/>
    <col min="3" max="4" width="14" style="3" customWidth="1"/>
    <col min="5" max="5" width="14.85546875" style="3" customWidth="1"/>
    <col min="6" max="6" width="13.42578125" style="1" customWidth="1"/>
    <col min="7" max="7" width="14" style="15" customWidth="1"/>
    <col min="8" max="8" width="12.85546875" style="15" customWidth="1"/>
    <col min="9" max="9" width="14" style="15" customWidth="1"/>
    <col min="10" max="10" width="9.140625" style="1" hidden="1" customWidth="1"/>
    <col min="11" max="11" width="10.140625" style="1" bestFit="1" customWidth="1"/>
    <col min="12" max="13" width="11.7109375" style="1" bestFit="1" customWidth="1"/>
    <col min="14" max="14" width="9.140625" style="1"/>
    <col min="15" max="15" width="12" style="1" customWidth="1"/>
    <col min="16" max="16384" width="9.140625" style="1"/>
  </cols>
  <sheetData>
    <row r="1" spans="1:12" x14ac:dyDescent="0.25">
      <c r="A1" s="40" t="s">
        <v>46</v>
      </c>
      <c r="B1" s="1"/>
    </row>
    <row r="3" spans="1:12" s="2" customFormat="1" ht="30" customHeight="1" x14ac:dyDescent="0.25">
      <c r="A3" s="12"/>
      <c r="B3" s="13" t="s">
        <v>26</v>
      </c>
      <c r="C3" s="14" t="s">
        <v>6</v>
      </c>
      <c r="D3" s="14" t="s">
        <v>7</v>
      </c>
      <c r="E3" s="10" t="s">
        <v>18</v>
      </c>
      <c r="F3" s="12" t="s">
        <v>19</v>
      </c>
      <c r="G3" s="17" t="s">
        <v>20</v>
      </c>
      <c r="H3" s="5" t="s">
        <v>40</v>
      </c>
      <c r="I3" s="5" t="s">
        <v>41</v>
      </c>
    </row>
    <row r="4" spans="1:12" x14ac:dyDescent="0.25">
      <c r="A4" s="26" t="s">
        <v>31</v>
      </c>
      <c r="B4" s="27">
        <v>40612</v>
      </c>
      <c r="C4" s="28">
        <v>1531150</v>
      </c>
      <c r="D4" s="28"/>
      <c r="E4" s="29">
        <f>C4+D4</f>
        <v>1531150</v>
      </c>
      <c r="F4" s="26"/>
      <c r="G4" s="30">
        <v>1192850</v>
      </c>
      <c r="H4" s="31">
        <v>71300</v>
      </c>
      <c r="I4" s="31">
        <v>267000</v>
      </c>
    </row>
    <row r="5" spans="1:12" x14ac:dyDescent="0.25">
      <c r="A5" s="26" t="s">
        <v>0</v>
      </c>
      <c r="B5" s="27" t="s">
        <v>32</v>
      </c>
      <c r="C5" s="28">
        <v>957466.34</v>
      </c>
      <c r="D5" s="28">
        <v>168964.65</v>
      </c>
      <c r="E5" s="29">
        <f>C5+D5</f>
        <v>1126430.99</v>
      </c>
      <c r="F5" s="26"/>
      <c r="G5" s="30">
        <v>940550.43</v>
      </c>
      <c r="H5" s="31">
        <v>55736.56</v>
      </c>
      <c r="I5" s="31">
        <v>130144</v>
      </c>
    </row>
    <row r="6" spans="1:12" x14ac:dyDescent="0.25">
      <c r="A6" s="26" t="s">
        <v>1</v>
      </c>
      <c r="B6" s="27" t="s">
        <v>33</v>
      </c>
      <c r="C6" s="28">
        <v>1033509.84</v>
      </c>
      <c r="D6" s="28">
        <v>314546.46999999997</v>
      </c>
      <c r="E6" s="29">
        <f t="shared" ref="E6:E12" si="0">C6+D6</f>
        <v>1348056.31</v>
      </c>
      <c r="F6" s="26"/>
      <c r="G6" s="30">
        <v>710200.39</v>
      </c>
      <c r="H6" s="31">
        <v>116948.81</v>
      </c>
      <c r="I6" s="31">
        <v>520907.11</v>
      </c>
    </row>
    <row r="7" spans="1:12" x14ac:dyDescent="0.25">
      <c r="A7" s="26" t="s">
        <v>27</v>
      </c>
      <c r="B7" s="27">
        <v>41394</v>
      </c>
      <c r="C7" s="28">
        <v>558808.61</v>
      </c>
      <c r="D7" s="28">
        <v>170072.19</v>
      </c>
      <c r="E7" s="29">
        <f t="shared" si="0"/>
        <v>728880.8</v>
      </c>
      <c r="F7" s="26"/>
      <c r="G7" s="32">
        <v>484044.87</v>
      </c>
      <c r="H7" s="28">
        <v>51185.64</v>
      </c>
      <c r="I7" s="28">
        <v>193650.29</v>
      </c>
    </row>
    <row r="8" spans="1:12" x14ac:dyDescent="0.25">
      <c r="A8" s="26" t="s">
        <v>2</v>
      </c>
      <c r="B8" s="27">
        <v>41502</v>
      </c>
      <c r="C8" s="28">
        <v>1759721.4</v>
      </c>
      <c r="D8" s="28">
        <v>377120.73</v>
      </c>
      <c r="E8" s="29">
        <f t="shared" si="0"/>
        <v>2136842.13</v>
      </c>
      <c r="F8" s="26"/>
      <c r="G8" s="32">
        <v>1458795.54</v>
      </c>
      <c r="H8" s="28">
        <v>19701.919999999998</v>
      </c>
      <c r="I8" s="28">
        <v>658344.67000000004</v>
      </c>
    </row>
    <row r="9" spans="1:12" x14ac:dyDescent="0.25">
      <c r="A9" s="26" t="s">
        <v>28</v>
      </c>
      <c r="B9" s="27">
        <v>41631</v>
      </c>
      <c r="C9" s="28">
        <v>1409269.6</v>
      </c>
      <c r="D9" s="28">
        <v>248694.64</v>
      </c>
      <c r="E9" s="29">
        <f t="shared" si="0"/>
        <v>1657964.2400000002</v>
      </c>
      <c r="F9" s="26"/>
      <c r="G9" s="32">
        <v>1336733.8500000001</v>
      </c>
      <c r="H9" s="28">
        <v>97681.81</v>
      </c>
      <c r="I9" s="28">
        <v>223548.58</v>
      </c>
      <c r="L9" s="15"/>
    </row>
    <row r="10" spans="1:12" x14ac:dyDescent="0.25">
      <c r="A10" s="26" t="s">
        <v>29</v>
      </c>
      <c r="B10" s="27">
        <v>41759</v>
      </c>
      <c r="C10" s="28">
        <v>874700.80000000005</v>
      </c>
      <c r="D10" s="28">
        <v>154358.97</v>
      </c>
      <c r="E10" s="29">
        <f t="shared" si="0"/>
        <v>1029059.77</v>
      </c>
      <c r="F10" s="26"/>
      <c r="G10" s="32">
        <v>849886.76</v>
      </c>
      <c r="H10" s="28">
        <v>128753.97</v>
      </c>
      <c r="I10" s="28">
        <v>50419.040000000001</v>
      </c>
    </row>
    <row r="11" spans="1:12" x14ac:dyDescent="0.25">
      <c r="A11" s="26" t="s">
        <v>3</v>
      </c>
      <c r="B11" s="27">
        <v>42002</v>
      </c>
      <c r="C11" s="28">
        <v>1076326.98</v>
      </c>
      <c r="D11" s="28">
        <v>189940.04</v>
      </c>
      <c r="E11" s="29">
        <f t="shared" si="0"/>
        <v>1266267.02</v>
      </c>
      <c r="F11" s="26"/>
      <c r="G11" s="32">
        <v>1165339.69</v>
      </c>
      <c r="H11" s="28">
        <v>88485.55</v>
      </c>
      <c r="I11" s="28">
        <v>12441.78</v>
      </c>
    </row>
    <row r="12" spans="1:12" x14ac:dyDescent="0.25">
      <c r="A12" s="26" t="s">
        <v>30</v>
      </c>
      <c r="B12" s="27">
        <v>42604</v>
      </c>
      <c r="C12" s="28">
        <v>77859.42</v>
      </c>
      <c r="D12" s="28"/>
      <c r="E12" s="29">
        <f t="shared" si="0"/>
        <v>77859.42</v>
      </c>
      <c r="F12" s="26"/>
      <c r="G12" s="17" t="s">
        <v>43</v>
      </c>
      <c r="H12" s="33" t="s">
        <v>43</v>
      </c>
      <c r="I12" s="33" t="s">
        <v>43</v>
      </c>
    </row>
    <row r="13" spans="1:12" s="4" customFormat="1" x14ac:dyDescent="0.25">
      <c r="A13" s="34" t="s">
        <v>8</v>
      </c>
      <c r="B13" s="34"/>
      <c r="C13" s="6">
        <f>SUM(C4:C12)</f>
        <v>9278812.9899999984</v>
      </c>
      <c r="D13" s="6">
        <f>SUM(D4:D12)</f>
        <v>1623697.6900000002</v>
      </c>
      <c r="E13" s="11">
        <f>SUM(E4:E12)</f>
        <v>10902510.68</v>
      </c>
      <c r="F13" s="6"/>
      <c r="G13" s="8">
        <f>SUM(G4:G12)</f>
        <v>8138401.5299999993</v>
      </c>
      <c r="H13" s="6">
        <f>SUM(H4:H12)</f>
        <v>629794.26</v>
      </c>
      <c r="I13" s="6">
        <f>SUM(I4:I12)</f>
        <v>2056455.47</v>
      </c>
    </row>
    <row r="14" spans="1:12" x14ac:dyDescent="0.25">
      <c r="B14" s="1"/>
      <c r="C14" s="1"/>
      <c r="D14" s="1"/>
      <c r="E14" s="1"/>
    </row>
    <row r="15" spans="1:12" x14ac:dyDescent="0.25">
      <c r="B15" s="1"/>
      <c r="C15" s="1"/>
      <c r="D15" s="1"/>
      <c r="E15" s="1"/>
      <c r="G15" s="15">
        <f>F18+G4</f>
        <v>8138401.5300000003</v>
      </c>
    </row>
    <row r="16" spans="1:12" x14ac:dyDescent="0.25">
      <c r="B16" s="35" t="s">
        <v>53</v>
      </c>
      <c r="C16" s="35"/>
    </row>
    <row r="17" spans="2:6" x14ac:dyDescent="0.25">
      <c r="B17" s="21">
        <v>2012</v>
      </c>
      <c r="C17" s="21">
        <v>2013</v>
      </c>
      <c r="D17" s="21">
        <v>2014</v>
      </c>
      <c r="E17" s="21">
        <v>2016</v>
      </c>
      <c r="F17" s="21" t="s">
        <v>44</v>
      </c>
    </row>
    <row r="18" spans="2:6" x14ac:dyDescent="0.25">
      <c r="B18" s="22">
        <f>G5</f>
        <v>940550.43</v>
      </c>
      <c r="C18" s="22">
        <f>G6+G7+G8+G9</f>
        <v>3989774.65</v>
      </c>
      <c r="D18" s="22">
        <f>G10+G11</f>
        <v>2015226.45</v>
      </c>
      <c r="E18" s="21"/>
      <c r="F18" s="22">
        <f>SUM(B18:E18)</f>
        <v>6945551.5300000003</v>
      </c>
    </row>
    <row r="20" spans="2:6" x14ac:dyDescent="0.25">
      <c r="B20" s="38" t="s">
        <v>51</v>
      </c>
      <c r="C20" s="39"/>
      <c r="D20" s="38" t="s">
        <v>52</v>
      </c>
      <c r="E20" s="38"/>
    </row>
    <row r="21" spans="2:6" x14ac:dyDescent="0.25">
      <c r="B21" s="1"/>
      <c r="C21" s="1"/>
      <c r="D21" s="1"/>
      <c r="E21" s="1"/>
    </row>
    <row r="22" spans="2:6" x14ac:dyDescent="0.25">
      <c r="B22" s="1"/>
      <c r="C22" s="1"/>
      <c r="D22" s="1"/>
      <c r="E22" s="1"/>
    </row>
    <row r="23" spans="2:6" x14ac:dyDescent="0.25">
      <c r="B23" s="1"/>
      <c r="C23" s="1"/>
      <c r="D23" s="1"/>
      <c r="E23" s="1"/>
    </row>
    <row r="24" spans="2:6" x14ac:dyDescent="0.25">
      <c r="B24" s="1"/>
      <c r="C24" s="1"/>
      <c r="D24" s="1"/>
      <c r="E24" s="1"/>
    </row>
    <row r="25" spans="2:6" x14ac:dyDescent="0.25">
      <c r="B25" s="1"/>
      <c r="C25" s="1"/>
      <c r="D25" s="1"/>
      <c r="E25" s="1"/>
    </row>
  </sheetData>
  <mergeCells count="1">
    <mergeCell ref="A13:B13"/>
  </mergeCells>
  <pageMargins left="0.7" right="0.7" top="0.75" bottom="0.75" header="0.3" footer="0.3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8"/>
  <sheetViews>
    <sheetView view="pageBreakPreview" zoomScaleNormal="100" zoomScaleSheetLayoutView="100" workbookViewId="0">
      <selection activeCell="K5" sqref="K5"/>
    </sheetView>
  </sheetViews>
  <sheetFormatPr defaultRowHeight="15" x14ac:dyDescent="0.25"/>
  <cols>
    <col min="1" max="1" width="14.42578125" style="1" customWidth="1"/>
    <col min="2" max="2" width="24" style="9" customWidth="1"/>
    <col min="3" max="5" width="14" style="3" customWidth="1"/>
    <col min="6" max="6" width="5.5703125" style="1" customWidth="1"/>
    <col min="7" max="7" width="14" style="15" customWidth="1"/>
    <col min="8" max="8" width="11.5703125" style="15" customWidth="1"/>
    <col min="9" max="9" width="14.28515625" style="15" customWidth="1"/>
    <col min="10" max="10" width="13.7109375" style="1" customWidth="1"/>
    <col min="11" max="11" width="12.7109375" style="1" customWidth="1"/>
    <col min="12" max="12" width="9.140625" style="1"/>
    <col min="13" max="13" width="12.5703125" style="1" bestFit="1" customWidth="1"/>
    <col min="14" max="14" width="13" style="1" customWidth="1"/>
    <col min="15" max="15" width="12.5703125" style="1" bestFit="1" customWidth="1"/>
    <col min="16" max="17" width="9.140625" style="1"/>
    <col min="18" max="18" width="14" style="1" customWidth="1"/>
    <col min="19" max="16384" width="9.140625" style="1"/>
  </cols>
  <sheetData>
    <row r="1" spans="1:18" x14ac:dyDescent="0.25">
      <c r="A1" s="37" t="s">
        <v>47</v>
      </c>
      <c r="B1" s="37"/>
      <c r="C1" s="1"/>
    </row>
    <row r="3" spans="1:18" s="2" customFormat="1" ht="30" customHeight="1" x14ac:dyDescent="0.25">
      <c r="A3" s="12"/>
      <c r="B3" s="13" t="s">
        <v>26</v>
      </c>
      <c r="C3" s="14" t="s">
        <v>6</v>
      </c>
      <c r="D3" s="14" t="s">
        <v>7</v>
      </c>
      <c r="E3" s="10" t="s">
        <v>18</v>
      </c>
      <c r="F3" s="23" t="s">
        <v>50</v>
      </c>
      <c r="G3" s="17" t="s">
        <v>20</v>
      </c>
      <c r="H3" s="5" t="s">
        <v>40</v>
      </c>
      <c r="I3" s="5" t="s">
        <v>42</v>
      </c>
      <c r="J3" s="24"/>
      <c r="P3" s="46"/>
      <c r="Q3" s="46"/>
      <c r="R3" s="46"/>
    </row>
    <row r="4" spans="1:18" x14ac:dyDescent="0.25">
      <c r="A4" s="26" t="s">
        <v>31</v>
      </c>
      <c r="B4" s="27">
        <v>40280</v>
      </c>
      <c r="C4" s="28">
        <v>1050623.7</v>
      </c>
      <c r="D4" s="28"/>
      <c r="E4" s="29">
        <f>C4+D4</f>
        <v>1050623.7</v>
      </c>
      <c r="F4" s="26"/>
      <c r="G4" s="30">
        <v>838607.84</v>
      </c>
      <c r="H4" s="31">
        <v>64298.17</v>
      </c>
      <c r="I4" s="31">
        <v>147717.69</v>
      </c>
      <c r="J4" s="42">
        <f>G4+H4+I4</f>
        <v>1050623.7</v>
      </c>
      <c r="P4" s="47"/>
      <c r="Q4" s="48"/>
      <c r="R4" s="48"/>
    </row>
    <row r="5" spans="1:18" x14ac:dyDescent="0.25">
      <c r="A5" s="26" t="s">
        <v>0</v>
      </c>
      <c r="B5" s="27">
        <v>40568</v>
      </c>
      <c r="C5" s="28">
        <v>693932.65</v>
      </c>
      <c r="D5" s="28">
        <v>208179.79</v>
      </c>
      <c r="E5" s="29">
        <f>C5+D5</f>
        <v>902112.44000000006</v>
      </c>
      <c r="F5" s="26"/>
      <c r="G5" s="30">
        <v>744314.38</v>
      </c>
      <c r="H5" s="31">
        <v>63732.87</v>
      </c>
      <c r="I5" s="31">
        <v>94065.19</v>
      </c>
      <c r="J5" s="42">
        <f t="shared" ref="J5:J10" si="0">G5+H5+I5</f>
        <v>902112.44</v>
      </c>
      <c r="P5" s="47"/>
      <c r="Q5" s="49"/>
      <c r="R5" s="49"/>
    </row>
    <row r="6" spans="1:18" x14ac:dyDescent="0.25">
      <c r="A6" s="26" t="s">
        <v>1</v>
      </c>
      <c r="B6" s="27" t="s">
        <v>34</v>
      </c>
      <c r="C6" s="28">
        <v>724507.44</v>
      </c>
      <c r="D6" s="28">
        <v>220502.27</v>
      </c>
      <c r="E6" s="29">
        <f t="shared" ref="E6:E10" si="1">C6+D6</f>
        <v>945009.71</v>
      </c>
      <c r="F6" s="26"/>
      <c r="G6" s="30">
        <v>810990.76</v>
      </c>
      <c r="H6" s="31">
        <v>86681.9</v>
      </c>
      <c r="I6" s="31">
        <v>47337.05</v>
      </c>
      <c r="J6" s="42">
        <f t="shared" si="0"/>
        <v>945009.71000000008</v>
      </c>
      <c r="P6" s="47"/>
      <c r="Q6" s="47"/>
      <c r="R6" s="47"/>
    </row>
    <row r="7" spans="1:18" x14ac:dyDescent="0.25">
      <c r="A7" s="26" t="s">
        <v>27</v>
      </c>
      <c r="B7" s="27" t="s">
        <v>35</v>
      </c>
      <c r="C7" s="28">
        <v>1213070.1499999999</v>
      </c>
      <c r="D7" s="28">
        <v>221106.28</v>
      </c>
      <c r="E7" s="29">
        <f t="shared" si="1"/>
        <v>1434176.43</v>
      </c>
      <c r="F7" s="26"/>
      <c r="G7" s="32">
        <v>1229620.1399999999</v>
      </c>
      <c r="H7" s="28">
        <v>200547.52</v>
      </c>
      <c r="I7" s="28">
        <v>4013.96</v>
      </c>
      <c r="J7" s="42">
        <f t="shared" si="0"/>
        <v>1434181.6199999999</v>
      </c>
      <c r="P7" s="47"/>
      <c r="Q7" s="47"/>
      <c r="R7" s="47"/>
    </row>
    <row r="8" spans="1:18" x14ac:dyDescent="0.25">
      <c r="A8" s="26" t="s">
        <v>2</v>
      </c>
      <c r="B8" s="27">
        <v>41394</v>
      </c>
      <c r="C8" s="28">
        <v>1480314.95</v>
      </c>
      <c r="D8" s="28">
        <v>261232.05</v>
      </c>
      <c r="E8" s="29">
        <f t="shared" si="1"/>
        <v>1741547</v>
      </c>
      <c r="F8" s="26"/>
      <c r="G8" s="32">
        <v>1159766.48</v>
      </c>
      <c r="H8" s="28">
        <v>41648.57</v>
      </c>
      <c r="I8" s="28">
        <v>540131.96</v>
      </c>
      <c r="J8" s="42">
        <f t="shared" si="0"/>
        <v>1741547.01</v>
      </c>
      <c r="M8" s="15"/>
    </row>
    <row r="9" spans="1:18" x14ac:dyDescent="0.25">
      <c r="A9" s="26" t="s">
        <v>28</v>
      </c>
      <c r="B9" s="27" t="s">
        <v>36</v>
      </c>
      <c r="C9" s="28">
        <v>1364594.43</v>
      </c>
      <c r="D9" s="28">
        <v>240810.79</v>
      </c>
      <c r="E9" s="29">
        <f t="shared" si="1"/>
        <v>1605405.22</v>
      </c>
      <c r="F9" s="26"/>
      <c r="G9" s="32">
        <v>1372435.99</v>
      </c>
      <c r="H9" s="28">
        <v>122292.24</v>
      </c>
      <c r="I9" s="28">
        <v>330049.91999999998</v>
      </c>
      <c r="J9" s="42">
        <f t="shared" si="0"/>
        <v>1824778.15</v>
      </c>
      <c r="K9" s="45">
        <f>E9-J9</f>
        <v>-219372.92999999993</v>
      </c>
      <c r="L9" s="20"/>
    </row>
    <row r="10" spans="1:18" x14ac:dyDescent="0.25">
      <c r="A10" s="26" t="s">
        <v>30</v>
      </c>
      <c r="B10" s="27">
        <v>42703</v>
      </c>
      <c r="C10" s="28">
        <v>15326.12</v>
      </c>
      <c r="D10" s="28"/>
      <c r="E10" s="29">
        <f t="shared" si="1"/>
        <v>15326.12</v>
      </c>
      <c r="F10" s="26"/>
      <c r="G10" s="32">
        <v>9566.18</v>
      </c>
      <c r="H10" s="28">
        <v>4151.6499999999996</v>
      </c>
      <c r="I10" s="28">
        <v>1608.29</v>
      </c>
      <c r="J10" s="42">
        <f t="shared" si="0"/>
        <v>15326.119999999999</v>
      </c>
      <c r="K10" s="20"/>
    </row>
    <row r="11" spans="1:18" s="4" customFormat="1" x14ac:dyDescent="0.25">
      <c r="A11" s="34" t="s">
        <v>8</v>
      </c>
      <c r="B11" s="34"/>
      <c r="C11" s="6">
        <f>SUM(C4:C10)</f>
        <v>6542369.4399999995</v>
      </c>
      <c r="D11" s="6">
        <f>SUM(D4:D10)</f>
        <v>1151831.18</v>
      </c>
      <c r="E11" s="11">
        <f>SUM(E4:E10)</f>
        <v>7694200.6200000001</v>
      </c>
      <c r="F11" s="6"/>
      <c r="G11" s="8">
        <f>SUM(G4:G10)</f>
        <v>6165301.7699999996</v>
      </c>
      <c r="H11" s="6">
        <f>SUM(H4:H10)</f>
        <v>583352.92000000004</v>
      </c>
      <c r="I11" s="6">
        <f>SUM(I4:I10)</f>
        <v>1164924.06</v>
      </c>
      <c r="J11" s="25">
        <f>SUM(J4:J10)</f>
        <v>7913578.7499999991</v>
      </c>
    </row>
    <row r="13" spans="1:18" x14ac:dyDescent="0.25">
      <c r="B13" s="1"/>
      <c r="C13" s="1"/>
      <c r="D13" s="1"/>
      <c r="G13" s="15">
        <f>E16+G4+G5</f>
        <v>6165301.7699999996</v>
      </c>
      <c r="J13" s="4"/>
    </row>
    <row r="14" spans="1:18" x14ac:dyDescent="0.25">
      <c r="A14" s="35" t="s">
        <v>55</v>
      </c>
      <c r="B14" s="35"/>
    </row>
    <row r="15" spans="1:18" x14ac:dyDescent="0.25">
      <c r="A15" s="21">
        <v>2012</v>
      </c>
      <c r="B15" s="21">
        <v>2013</v>
      </c>
      <c r="C15" s="21">
        <v>2014</v>
      </c>
      <c r="D15" s="21">
        <v>2016</v>
      </c>
      <c r="E15" s="21" t="s">
        <v>44</v>
      </c>
    </row>
    <row r="16" spans="1:18" x14ac:dyDescent="0.25">
      <c r="A16" s="22">
        <f>G6+G7</f>
        <v>2040610.9</v>
      </c>
      <c r="B16" s="22">
        <v>1159766.48</v>
      </c>
      <c r="C16" s="22">
        <v>1372435.99</v>
      </c>
      <c r="D16" s="22">
        <f>G10</f>
        <v>9566.18</v>
      </c>
      <c r="E16" s="22">
        <f>SUM(A16:D16)</f>
        <v>4582379.55</v>
      </c>
    </row>
    <row r="18" spans="1:3" x14ac:dyDescent="0.25">
      <c r="A18" s="15" t="s">
        <v>51</v>
      </c>
      <c r="B18" s="1"/>
      <c r="C18" s="15" t="s">
        <v>52</v>
      </c>
    </row>
  </sheetData>
  <mergeCells count="2">
    <mergeCell ref="A11:B11"/>
    <mergeCell ref="A1:B1"/>
  </mergeCells>
  <pageMargins left="0.70866141732283472" right="0.70866141732283472" top="0.74803149606299213" bottom="0.74803149606299213" header="0.31496062992125984" footer="0.31496062992125984"/>
  <pageSetup paperSize="9" orientation="landscape" r:id="rId1"/>
  <colBreaks count="1" manualBreakCount="1">
    <brk id="9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5"/>
  <sheetViews>
    <sheetView view="pageBreakPreview" zoomScaleNormal="100" zoomScaleSheetLayoutView="100" workbookViewId="0">
      <selection activeCell="G21" sqref="G21"/>
    </sheetView>
  </sheetViews>
  <sheetFormatPr defaultRowHeight="15" x14ac:dyDescent="0.25"/>
  <cols>
    <col min="1" max="1" width="13.85546875" style="1" customWidth="1"/>
    <col min="2" max="2" width="22.42578125" style="9" bestFit="1" customWidth="1"/>
    <col min="3" max="3" width="12.28515625" style="3" customWidth="1"/>
    <col min="4" max="4" width="9.140625" style="3" bestFit="1" customWidth="1"/>
    <col min="5" max="5" width="14" style="3" customWidth="1"/>
    <col min="6" max="6" width="5.28515625" style="1" bestFit="1" customWidth="1"/>
    <col min="7" max="7" width="12.140625" style="15" customWidth="1"/>
    <col min="8" max="8" width="12.28515625" style="15" customWidth="1"/>
    <col min="9" max="9" width="11.7109375" style="15" customWidth="1"/>
    <col min="10" max="10" width="11" style="1" customWidth="1"/>
    <col min="11" max="11" width="10.140625" style="1" bestFit="1" customWidth="1"/>
    <col min="12" max="16384" width="9.140625" style="1"/>
  </cols>
  <sheetData>
    <row r="1" spans="1:10" x14ac:dyDescent="0.25">
      <c r="A1" s="2" t="s">
        <v>48</v>
      </c>
    </row>
    <row r="3" spans="1:10" s="2" customFormat="1" ht="30" customHeight="1" x14ac:dyDescent="0.25">
      <c r="A3" s="12"/>
      <c r="B3" s="13" t="s">
        <v>26</v>
      </c>
      <c r="C3" s="14" t="s">
        <v>6</v>
      </c>
      <c r="D3" s="14" t="s">
        <v>7</v>
      </c>
      <c r="E3" s="10" t="s">
        <v>18</v>
      </c>
      <c r="F3" s="23" t="s">
        <v>50</v>
      </c>
      <c r="G3" s="17" t="s">
        <v>20</v>
      </c>
      <c r="H3" s="5" t="s">
        <v>38</v>
      </c>
      <c r="I3" s="18"/>
    </row>
    <row r="4" spans="1:10" x14ac:dyDescent="0.25">
      <c r="A4" s="26" t="s">
        <v>31</v>
      </c>
      <c r="B4" s="27">
        <v>40555</v>
      </c>
      <c r="C4" s="28">
        <v>244449</v>
      </c>
      <c r="D4" s="28"/>
      <c r="E4" s="29">
        <f>C4+D4</f>
        <v>244449</v>
      </c>
      <c r="F4" s="26"/>
      <c r="G4" s="30">
        <v>195559.2</v>
      </c>
      <c r="H4" s="31">
        <v>48889.8</v>
      </c>
      <c r="I4" s="15">
        <f>G4+H4</f>
        <v>244449</v>
      </c>
    </row>
    <row r="5" spans="1:10" x14ac:dyDescent="0.25">
      <c r="A5" s="26" t="s">
        <v>0</v>
      </c>
      <c r="B5" s="27">
        <v>40597</v>
      </c>
      <c r="C5" s="28">
        <v>142495.15</v>
      </c>
      <c r="D5" s="28">
        <v>25146.2</v>
      </c>
      <c r="E5" s="29">
        <f>C5+D5</f>
        <v>167641.35</v>
      </c>
      <c r="F5" s="26"/>
      <c r="G5" s="30">
        <v>149968.14000000001</v>
      </c>
      <c r="H5" s="31">
        <v>17673.21</v>
      </c>
      <c r="I5" s="15">
        <f t="shared" ref="I5:I7" si="0">G5+H5</f>
        <v>167641.35</v>
      </c>
    </row>
    <row r="6" spans="1:10" x14ac:dyDescent="0.25">
      <c r="A6" s="26" t="s">
        <v>1</v>
      </c>
      <c r="B6" s="27">
        <v>41330</v>
      </c>
      <c r="C6" s="28">
        <v>45149.15</v>
      </c>
      <c r="D6" s="28">
        <v>11396.18</v>
      </c>
      <c r="E6" s="29">
        <f t="shared" ref="E6:E8" si="1">C6+D6</f>
        <v>56545.33</v>
      </c>
      <c r="F6" s="26"/>
      <c r="G6" s="30">
        <v>656.43</v>
      </c>
      <c r="H6" s="31">
        <v>55888.9</v>
      </c>
      <c r="I6" s="15">
        <f t="shared" si="0"/>
        <v>56545.33</v>
      </c>
    </row>
    <row r="7" spans="1:10" x14ac:dyDescent="0.25">
      <c r="A7" s="26" t="s">
        <v>27</v>
      </c>
      <c r="B7" s="27">
        <v>41486</v>
      </c>
      <c r="C7" s="28">
        <v>256848.12</v>
      </c>
      <c r="D7" s="28">
        <v>45326.14</v>
      </c>
      <c r="E7" s="29">
        <f t="shared" si="1"/>
        <v>302174.26</v>
      </c>
      <c r="F7" s="26"/>
      <c r="G7" s="32">
        <v>242970.39</v>
      </c>
      <c r="H7" s="28">
        <v>104450.95</v>
      </c>
      <c r="I7" s="15">
        <f t="shared" si="0"/>
        <v>347421.34</v>
      </c>
      <c r="J7" s="19">
        <f>E7-I7</f>
        <v>-45247.080000000016</v>
      </c>
    </row>
    <row r="8" spans="1:10" x14ac:dyDescent="0.25">
      <c r="A8" s="26" t="s">
        <v>30</v>
      </c>
      <c r="B8" s="27">
        <v>41915</v>
      </c>
      <c r="C8" s="28">
        <v>49365.67</v>
      </c>
      <c r="D8" s="28"/>
      <c r="E8" s="29">
        <f t="shared" si="1"/>
        <v>49365.67</v>
      </c>
      <c r="F8" s="26"/>
      <c r="G8" s="32" t="s">
        <v>43</v>
      </c>
      <c r="H8" s="28" t="s">
        <v>43</v>
      </c>
    </row>
    <row r="9" spans="1:10" s="4" customFormat="1" x14ac:dyDescent="0.25">
      <c r="A9" s="34" t="s">
        <v>8</v>
      </c>
      <c r="B9" s="34"/>
      <c r="C9" s="6">
        <f>SUM(C4:C8)</f>
        <v>738307.09000000008</v>
      </c>
      <c r="D9" s="6">
        <f>SUM(D4:D8)</f>
        <v>81868.52</v>
      </c>
      <c r="E9" s="11">
        <f>SUM(E4:E8)</f>
        <v>820175.61</v>
      </c>
      <c r="F9" s="6"/>
      <c r="G9" s="8">
        <f>SUM(G4:G8)</f>
        <v>589154.16</v>
      </c>
      <c r="H9" s="6">
        <f>SUM(H4:H8)</f>
        <v>226902.86</v>
      </c>
      <c r="I9" s="16"/>
    </row>
    <row r="11" spans="1:10" x14ac:dyDescent="0.25">
      <c r="A11" s="35" t="s">
        <v>56</v>
      </c>
      <c r="B11" s="35"/>
      <c r="G11" s="15">
        <f>C13+G4+G5</f>
        <v>589154.16</v>
      </c>
    </row>
    <row r="12" spans="1:10" x14ac:dyDescent="0.25">
      <c r="A12" s="21">
        <v>2013</v>
      </c>
      <c r="B12" s="21">
        <v>2014</v>
      </c>
      <c r="C12" s="21" t="s">
        <v>44</v>
      </c>
    </row>
    <row r="13" spans="1:10" x14ac:dyDescent="0.25">
      <c r="A13" s="22">
        <f>G6+G7</f>
        <v>243626.82</v>
      </c>
      <c r="B13" s="21"/>
      <c r="C13" s="22">
        <f>SUM(A13:B13)</f>
        <v>243626.82</v>
      </c>
    </row>
    <row r="15" spans="1:10" x14ac:dyDescent="0.25">
      <c r="A15" s="15" t="s">
        <v>51</v>
      </c>
      <c r="B15" s="1"/>
      <c r="C15" s="15" t="s">
        <v>52</v>
      </c>
    </row>
  </sheetData>
  <mergeCells count="1">
    <mergeCell ref="A9:B9"/>
  </mergeCells>
  <pageMargins left="0.70866141732283472" right="0.70866141732283472" top="0.74803149606299213" bottom="0.74803149606299213" header="0.31496062992125984" footer="0.31496062992125984"/>
  <pageSetup paperSize="9" orientation="landscape" r:id="rId1"/>
  <colBreaks count="1" manualBreakCount="1">
    <brk id="8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3.28515625" style="1" customWidth="1"/>
    <col min="2" max="2" width="22.42578125" style="9" bestFit="1" customWidth="1"/>
    <col min="3" max="3" width="12.140625" style="3" customWidth="1"/>
    <col min="4" max="4" width="13.28515625" style="3" customWidth="1"/>
    <col min="5" max="5" width="13" style="3" customWidth="1"/>
    <col min="6" max="6" width="6" style="1" customWidth="1"/>
    <col min="7" max="7" width="14" style="1" customWidth="1"/>
    <col min="8" max="8" width="9.140625" style="1"/>
    <col min="9" max="9" width="10.140625" style="1" bestFit="1" customWidth="1"/>
    <col min="10" max="10" width="11.7109375" style="1" bestFit="1" customWidth="1"/>
    <col min="11" max="16384" width="9.140625" style="1"/>
  </cols>
  <sheetData>
    <row r="1" spans="1:7" x14ac:dyDescent="0.25">
      <c r="A1" s="43" t="s">
        <v>49</v>
      </c>
      <c r="B1" s="1"/>
    </row>
    <row r="3" spans="1:7" s="2" customFormat="1" ht="30" customHeight="1" x14ac:dyDescent="0.25">
      <c r="A3" s="12"/>
      <c r="B3" s="13" t="s">
        <v>26</v>
      </c>
      <c r="C3" s="14" t="s">
        <v>6</v>
      </c>
      <c r="D3" s="14" t="s">
        <v>7</v>
      </c>
      <c r="E3" s="10" t="s">
        <v>39</v>
      </c>
      <c r="F3" s="23" t="s">
        <v>50</v>
      </c>
      <c r="G3" s="7" t="s">
        <v>20</v>
      </c>
    </row>
    <row r="4" spans="1:7" x14ac:dyDescent="0.25">
      <c r="A4" s="26" t="s">
        <v>31</v>
      </c>
      <c r="B4" s="27">
        <v>39813</v>
      </c>
      <c r="C4" s="28">
        <v>515512.22</v>
      </c>
      <c r="D4" s="28"/>
      <c r="E4" s="29">
        <f>C4+D4</f>
        <v>515512.22</v>
      </c>
      <c r="F4" s="26"/>
      <c r="G4" s="30">
        <f>E4</f>
        <v>515512.22</v>
      </c>
    </row>
    <row r="5" spans="1:7" x14ac:dyDescent="0.25">
      <c r="A5" s="26" t="s">
        <v>31</v>
      </c>
      <c r="B5" s="27">
        <v>39813</v>
      </c>
      <c r="C5" s="28">
        <v>90972.74</v>
      </c>
      <c r="D5" s="28"/>
      <c r="E5" s="29">
        <f>C5+D5</f>
        <v>90972.74</v>
      </c>
      <c r="F5" s="26"/>
      <c r="G5" s="30">
        <f>E5</f>
        <v>90972.74</v>
      </c>
    </row>
    <row r="6" spans="1:7" x14ac:dyDescent="0.25">
      <c r="A6" s="26" t="s">
        <v>31</v>
      </c>
      <c r="B6" s="27">
        <v>40526</v>
      </c>
      <c r="C6" s="28">
        <v>568896.17000000004</v>
      </c>
      <c r="D6" s="28"/>
      <c r="E6" s="29">
        <f>C6+D6</f>
        <v>568896.17000000004</v>
      </c>
      <c r="F6" s="26"/>
      <c r="G6" s="30">
        <f t="shared" ref="G6:G12" si="0">E6</f>
        <v>568896.17000000004</v>
      </c>
    </row>
    <row r="7" spans="1:7" x14ac:dyDescent="0.25">
      <c r="A7" s="26" t="s">
        <v>31</v>
      </c>
      <c r="B7" s="27">
        <v>40694</v>
      </c>
      <c r="C7" s="28">
        <v>379280.6</v>
      </c>
      <c r="D7" s="28"/>
      <c r="E7" s="29">
        <f t="shared" ref="E7:E13" si="1">C7+D7</f>
        <v>379280.6</v>
      </c>
      <c r="F7" s="26"/>
      <c r="G7" s="30">
        <f t="shared" si="0"/>
        <v>379280.6</v>
      </c>
    </row>
    <row r="8" spans="1:7" x14ac:dyDescent="0.25">
      <c r="A8" s="26" t="s">
        <v>0</v>
      </c>
      <c r="B8" s="27">
        <v>40270</v>
      </c>
      <c r="C8" s="28">
        <v>233296.73</v>
      </c>
      <c r="D8" s="28">
        <v>72508.800000000003</v>
      </c>
      <c r="E8" s="29">
        <f t="shared" si="1"/>
        <v>305805.53000000003</v>
      </c>
      <c r="F8" s="26"/>
      <c r="G8" s="30">
        <f t="shared" si="0"/>
        <v>305805.53000000003</v>
      </c>
    </row>
    <row r="9" spans="1:7" x14ac:dyDescent="0.25">
      <c r="A9" s="26" t="s">
        <v>1</v>
      </c>
      <c r="B9" s="27" t="s">
        <v>37</v>
      </c>
      <c r="C9" s="28">
        <v>745059.12</v>
      </c>
      <c r="D9" s="28">
        <v>207168.99</v>
      </c>
      <c r="E9" s="29">
        <f t="shared" si="1"/>
        <v>952228.11</v>
      </c>
      <c r="F9" s="26"/>
      <c r="G9" s="30">
        <f t="shared" si="0"/>
        <v>952228.11</v>
      </c>
    </row>
    <row r="10" spans="1:7" x14ac:dyDescent="0.25">
      <c r="A10" s="26" t="s">
        <v>27</v>
      </c>
      <c r="B10" s="27">
        <v>40597</v>
      </c>
      <c r="C10" s="28">
        <v>340304.73</v>
      </c>
      <c r="D10" s="28">
        <v>103571</v>
      </c>
      <c r="E10" s="29">
        <f t="shared" si="1"/>
        <v>443875.73</v>
      </c>
      <c r="F10" s="26"/>
      <c r="G10" s="30">
        <f t="shared" si="0"/>
        <v>443875.73</v>
      </c>
    </row>
    <row r="11" spans="1:7" x14ac:dyDescent="0.25">
      <c r="A11" s="26" t="s">
        <v>2</v>
      </c>
      <c r="B11" s="27">
        <v>41096</v>
      </c>
      <c r="C11" s="28"/>
      <c r="D11" s="28">
        <v>113289.9</v>
      </c>
      <c r="E11" s="29">
        <f t="shared" si="1"/>
        <v>113289.9</v>
      </c>
      <c r="F11" s="26"/>
      <c r="G11" s="30">
        <f t="shared" si="0"/>
        <v>113289.9</v>
      </c>
    </row>
    <row r="12" spans="1:7" x14ac:dyDescent="0.25">
      <c r="A12" s="26" t="s">
        <v>28</v>
      </c>
      <c r="B12" s="27">
        <v>41515</v>
      </c>
      <c r="C12" s="28">
        <v>872707.99</v>
      </c>
      <c r="D12" s="28">
        <v>164525.48000000001</v>
      </c>
      <c r="E12" s="29">
        <f t="shared" si="1"/>
        <v>1037233.47</v>
      </c>
      <c r="F12" s="26"/>
      <c r="G12" s="30">
        <f t="shared" si="0"/>
        <v>1037233.47</v>
      </c>
    </row>
    <row r="13" spans="1:7" x14ac:dyDescent="0.25">
      <c r="A13" s="26" t="s">
        <v>30</v>
      </c>
      <c r="B13" s="27">
        <v>41915</v>
      </c>
      <c r="C13" s="28">
        <v>99446.42</v>
      </c>
      <c r="D13" s="28"/>
      <c r="E13" s="29">
        <f t="shared" si="1"/>
        <v>99446.42</v>
      </c>
      <c r="F13" s="26"/>
      <c r="G13" s="32">
        <f>E13</f>
        <v>99446.42</v>
      </c>
    </row>
    <row r="14" spans="1:7" s="4" customFormat="1" x14ac:dyDescent="0.25">
      <c r="A14" s="34" t="s">
        <v>8</v>
      </c>
      <c r="B14" s="34"/>
      <c r="C14" s="6">
        <f>SUM(C4:C13)</f>
        <v>3845476.7199999997</v>
      </c>
      <c r="D14" s="6">
        <f>SUM(D4:D13)</f>
        <v>661064.16999999993</v>
      </c>
      <c r="E14" s="11">
        <f>SUM(E4:E13)</f>
        <v>4506540.8899999997</v>
      </c>
      <c r="F14" s="6"/>
      <c r="G14" s="8">
        <f>SUM(G4:G13)</f>
        <v>4506540.8899999997</v>
      </c>
    </row>
    <row r="16" spans="1:7" x14ac:dyDescent="0.25">
      <c r="A16" s="35" t="s">
        <v>57</v>
      </c>
    </row>
    <row r="17" spans="1:4" x14ac:dyDescent="0.25">
      <c r="A17" s="21">
        <v>2012</v>
      </c>
      <c r="B17" s="21">
        <v>2013</v>
      </c>
      <c r="C17" s="21">
        <v>2014</v>
      </c>
      <c r="D17" s="22" t="s">
        <v>44</v>
      </c>
    </row>
    <row r="18" spans="1:4" x14ac:dyDescent="0.25">
      <c r="A18" s="22">
        <f>G11</f>
        <v>113289.9</v>
      </c>
      <c r="B18" s="22">
        <f>G12</f>
        <v>1037233.47</v>
      </c>
      <c r="C18" s="22">
        <f>G13</f>
        <v>99446.42</v>
      </c>
      <c r="D18" s="44">
        <f>SUM(A18:C18)</f>
        <v>1249969.7899999998</v>
      </c>
    </row>
    <row r="20" spans="1:4" x14ac:dyDescent="0.25">
      <c r="A20" s="15" t="s">
        <v>51</v>
      </c>
      <c r="B20" s="1"/>
      <c r="C20" s="15" t="s">
        <v>52</v>
      </c>
    </row>
  </sheetData>
  <mergeCells count="1">
    <mergeCell ref="A14:B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137070</vt:lpstr>
      <vt:lpstr>77265</vt:lpstr>
      <vt:lpstr>50783</vt:lpstr>
      <vt:lpstr>13798</vt:lpstr>
      <vt:lpstr>6998</vt:lpstr>
      <vt:lpstr>'137070'!Print_Area</vt:lpstr>
      <vt:lpstr>'77265'!Print_Area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SZEKELY EUGEN</dc:creator>
  <cp:lastModifiedBy>user</cp:lastModifiedBy>
  <cp:lastPrinted>2017-05-25T16:29:58Z</cp:lastPrinted>
  <dcterms:created xsi:type="dcterms:W3CDTF">2017-05-23T19:40:07Z</dcterms:created>
  <dcterms:modified xsi:type="dcterms:W3CDTF">2017-05-25T16:40:57Z</dcterms:modified>
</cp:coreProperties>
</file>